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Kateřina Svobodová\Desktop\DŮLEŽITÉ DOKUMENTY\"/>
    </mc:Choice>
  </mc:AlternateContent>
  <xr:revisionPtr revIDLastSave="0" documentId="13_ncr:1_{BCAB6EC8-6235-4C23-9053-535D9CC5399F}" xr6:coauthVersionLast="47" xr6:coauthVersionMax="47" xr10:uidLastSave="{00000000-0000-0000-0000-000000000000}"/>
  <bookViews>
    <workbookView xWindow="-108" yWindow="-108" windowWidth="23256" windowHeight="12456" tabRatio="868" xr2:uid="{00000000-000D-0000-FFFF-FFFF00000000}"/>
  </bookViews>
  <sheets>
    <sheet name="FP 2025" sheetId="27" r:id="rId1"/>
  </sheets>
  <definedNames>
    <definedName name="_xlnm.Print_Area" localSheetId="0">'FP 2025'!$A$1:$J$61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7" l="1"/>
  <c r="H40" i="27"/>
  <c r="E49" i="27"/>
  <c r="J9" i="27"/>
  <c r="J26" i="27" s="1"/>
  <c r="I9" i="27"/>
  <c r="C26" i="27"/>
  <c r="D26" i="27"/>
  <c r="D9" i="27"/>
  <c r="C9" i="27"/>
  <c r="G9" i="27"/>
  <c r="G26" i="27" s="1"/>
  <c r="F9" i="27"/>
  <c r="C13" i="27"/>
  <c r="B38" i="27"/>
  <c r="E46" i="27"/>
  <c r="E47" i="27"/>
  <c r="B46" i="27"/>
  <c r="B47" i="27"/>
  <c r="E9" i="27" l="1"/>
  <c r="I13" i="27" l="1"/>
  <c r="I26" i="27" s="1"/>
  <c r="J13" i="27"/>
  <c r="I38" i="27"/>
  <c r="H38" i="27" s="1"/>
  <c r="I45" i="27"/>
  <c r="I44" i="27" s="1"/>
  <c r="G45" i="27" l="1"/>
  <c r="G44" i="27" s="1"/>
  <c r="G38" i="27"/>
  <c r="F38" i="27"/>
  <c r="E38" i="27" s="1"/>
  <c r="D45" i="27"/>
  <c r="D44" i="27" s="1"/>
  <c r="C45" i="27"/>
  <c r="C44" i="27" s="1"/>
  <c r="D38" i="27"/>
  <c r="F13" i="27"/>
  <c r="F26" i="27" s="1"/>
  <c r="E26" i="27" s="1"/>
  <c r="G13" i="27"/>
  <c r="D13" i="27"/>
  <c r="B8" i="27" l="1"/>
  <c r="H48" i="27" l="1"/>
  <c r="E48" i="27"/>
  <c r="B48" i="27"/>
  <c r="H47" i="27"/>
  <c r="H46" i="27"/>
  <c r="H45" i="27"/>
  <c r="G49" i="27"/>
  <c r="F45" i="27"/>
  <c r="F44" i="27" s="1"/>
  <c r="B45" i="27"/>
  <c r="H43" i="27"/>
  <c r="E43" i="27"/>
  <c r="B43" i="27"/>
  <c r="H42" i="27"/>
  <c r="E42" i="27"/>
  <c r="B42" i="27"/>
  <c r="H41" i="27"/>
  <c r="E41" i="27"/>
  <c r="B41" i="27"/>
  <c r="E40" i="27"/>
  <c r="B40" i="27"/>
  <c r="E39" i="27"/>
  <c r="H37" i="27"/>
  <c r="E37" i="27"/>
  <c r="B37" i="27"/>
  <c r="H36" i="27"/>
  <c r="E36" i="27"/>
  <c r="B36" i="27"/>
  <c r="E35" i="27"/>
  <c r="H32" i="27"/>
  <c r="E32" i="27"/>
  <c r="B32" i="27"/>
  <c r="H25" i="27"/>
  <c r="E25" i="27"/>
  <c r="B25" i="27"/>
  <c r="H24" i="27"/>
  <c r="E24" i="27"/>
  <c r="B24" i="27"/>
  <c r="H23" i="27"/>
  <c r="E23" i="27"/>
  <c r="B23" i="27"/>
  <c r="H22" i="27"/>
  <c r="E22" i="27"/>
  <c r="B22" i="27"/>
  <c r="H21" i="27"/>
  <c r="E21" i="27"/>
  <c r="B21" i="27"/>
  <c r="H20" i="27"/>
  <c r="E20" i="27"/>
  <c r="B20" i="27"/>
  <c r="H19" i="27"/>
  <c r="E19" i="27"/>
  <c r="B19" i="27"/>
  <c r="H18" i="27"/>
  <c r="E18" i="27"/>
  <c r="B18" i="27"/>
  <c r="H17" i="27"/>
  <c r="E17" i="27"/>
  <c r="B17" i="27"/>
  <c r="H16" i="27"/>
  <c r="E16" i="27"/>
  <c r="B16" i="27"/>
  <c r="H15" i="27"/>
  <c r="E15" i="27"/>
  <c r="B15" i="27"/>
  <c r="H14" i="27"/>
  <c r="E14" i="27"/>
  <c r="B14" i="27"/>
  <c r="H13" i="27"/>
  <c r="E13" i="27"/>
  <c r="B13" i="27"/>
  <c r="H12" i="27"/>
  <c r="E12" i="27"/>
  <c r="B12" i="27"/>
  <c r="H11" i="27"/>
  <c r="E11" i="27"/>
  <c r="B11" i="27"/>
  <c r="H10" i="27"/>
  <c r="E10" i="27"/>
  <c r="B10" i="27"/>
  <c r="B9" i="27"/>
  <c r="H8" i="27"/>
  <c r="E8" i="27"/>
  <c r="H44" i="27" l="1"/>
  <c r="E45" i="27"/>
  <c r="E44" i="27"/>
  <c r="B26" i="27"/>
  <c r="H26" i="27"/>
  <c r="J49" i="27"/>
  <c r="J50" i="27" s="1"/>
  <c r="F49" i="27"/>
  <c r="D49" i="27"/>
  <c r="D50" i="27" s="1"/>
  <c r="H9" i="27"/>
  <c r="G50" i="27"/>
  <c r="I49" i="27" l="1"/>
  <c r="I50" i="27" s="1"/>
  <c r="E50" i="27"/>
  <c r="F50" i="27"/>
  <c r="B44" i="27"/>
  <c r="C49" i="27"/>
  <c r="H49" i="27" l="1"/>
  <c r="H50" i="27" s="1"/>
  <c r="B49" i="27"/>
  <c r="B50" i="27" s="1"/>
  <c r="C50" i="27"/>
  <c r="B35" i="27" l="1"/>
  <c r="H35" i="27"/>
</calcChain>
</file>

<file path=xl/sharedStrings.xml><?xml version="1.0" encoding="utf-8"?>
<sst xmlns="http://schemas.openxmlformats.org/spreadsheetml/2006/main" count="82" uniqueCount="60">
  <si>
    <t>v tis. Kč</t>
  </si>
  <si>
    <t xml:space="preserve">Název příspěvkové organizace: </t>
  </si>
  <si>
    <t xml:space="preserve">Číslo organizace: </t>
  </si>
  <si>
    <t>Náklady</t>
  </si>
  <si>
    <t>Celkem</t>
  </si>
  <si>
    <t>HČ</t>
  </si>
  <si>
    <t>DČ</t>
  </si>
  <si>
    <t>501 - Spotřeba materiálu</t>
  </si>
  <si>
    <t>502 - Spotřeba energie</t>
  </si>
  <si>
    <t>511 - Opravy a udržování</t>
  </si>
  <si>
    <t>z toho:  stavební</t>
  </si>
  <si>
    <t xml:space="preserve">             přístrojů a zařízení</t>
  </si>
  <si>
    <t>512 - Cestovné</t>
  </si>
  <si>
    <t>518 - Ostatní služby</t>
  </si>
  <si>
    <t>521 - Mzdové náklady</t>
  </si>
  <si>
    <t>524 - Zákonné sociální pojištění</t>
  </si>
  <si>
    <t>527 - Zákonné sociální náklady</t>
  </si>
  <si>
    <t>531 - Daň silniční</t>
  </si>
  <si>
    <t>Náklady celkem</t>
  </si>
  <si>
    <t>Výnosy</t>
  </si>
  <si>
    <t xml:space="preserve">Výnosy celkem </t>
  </si>
  <si>
    <t xml:space="preserve">        z toho: dotace na přímé náklady (PN)</t>
  </si>
  <si>
    <t xml:space="preserve">                           FKSP (např. prac. oděvy)</t>
  </si>
  <si>
    <t xml:space="preserve">                           FO</t>
  </si>
  <si>
    <t xml:space="preserve">z toho použití: RF </t>
  </si>
  <si>
    <t>z toho: Příspěvky a dotace na provoz(celk.PN+NN)</t>
  </si>
  <si>
    <t xml:space="preserve"> Datum zpracování :</t>
  </si>
  <si>
    <t xml:space="preserve"> Zpracovatel :</t>
  </si>
  <si>
    <t xml:space="preserve"> Telefon :</t>
  </si>
  <si>
    <t xml:space="preserve"> E-mail :</t>
  </si>
  <si>
    <t xml:space="preserve"> Zástupce organizace : </t>
  </si>
  <si>
    <t xml:space="preserve"> Ostatní dotace a příspěvky</t>
  </si>
  <si>
    <t>0214</t>
  </si>
  <si>
    <t>Základní umělecká škola Podbořany, okres Louny,                                                Dukelská 155, 441 01 Podbořany</t>
  </si>
  <si>
    <t>525 - Jiné sociální pojištění</t>
  </si>
  <si>
    <t>549 - Ostatní náklady z činnosti</t>
  </si>
  <si>
    <t>551 - Odpisy dlouhodobého majetku</t>
  </si>
  <si>
    <t>558 - Náklady z drobného dlouhodobého majetku</t>
  </si>
  <si>
    <t>601 - Výnosy z prodeje vlastních výrobků</t>
  </si>
  <si>
    <t>603 - Výnosy z pronájmu</t>
  </si>
  <si>
    <t>602 - Výnosy z prodeje služeb</t>
  </si>
  <si>
    <t>648 - Čerpání fondů</t>
  </si>
  <si>
    <t xml:space="preserve">                           IF </t>
  </si>
  <si>
    <t>649 - Ostatní výnosy z činnosti</t>
  </si>
  <si>
    <t>672 - Výnosy vybr.místních vlád. institucí z transferů</t>
  </si>
  <si>
    <r>
      <t xml:space="preserve"> Vysvětlivky:</t>
    </r>
    <r>
      <rPr>
        <i/>
        <sz val="11"/>
        <rFont val="Book Antiqua"/>
        <family val="1"/>
        <charset val="238"/>
      </rPr>
      <t xml:space="preserve">  </t>
    </r>
  </si>
  <si>
    <t xml:space="preserve"> FP - finanční plán, HČ - hlavní činnost, DČ - doplňková činnost, PN - dotace na přímé náklady z MŠMT ČR, NN - příspěvěk zřizovatele</t>
  </si>
  <si>
    <t>z toho: elektrická energie</t>
  </si>
  <si>
    <t xml:space="preserve">             plyn</t>
  </si>
  <si>
    <t xml:space="preserve">                      příspěvek na provoz (NN)</t>
  </si>
  <si>
    <t xml:space="preserve">Výsledek hospodaření </t>
  </si>
  <si>
    <t>Základní umělecká škola Podbořany, okres Louny,  Dukelská 155, 441 01 Podbořany</t>
  </si>
  <si>
    <t>Bc. Kateřina Svobodová, DiS., účetní školy</t>
  </si>
  <si>
    <t>ucetni@zuspodborany.cz</t>
  </si>
  <si>
    <t>Mgr. Erich Knoblauch, ředitel školy</t>
  </si>
  <si>
    <t>Rozpočet na rok 2025 - návrh</t>
  </si>
  <si>
    <t>Finanční plán na rok 2024                  schválený</t>
  </si>
  <si>
    <t>Očekávané plnění finančního plánu za rok 2024</t>
  </si>
  <si>
    <t>Finanční plán na rok 2025</t>
  </si>
  <si>
    <t xml:space="preserve">            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</si>
</sst>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sz val="11"/>
      <name val="Book Antiqua"/>
      <family val="1"/>
      <charset val="238"/>
    </font>
    <font>
      <i/>
      <sz val="11"/>
      <name val="Book Antiqua"/>
      <family val="1"/>
      <charset val="238"/>
    </font>
    <font>
      <b/>
      <i/>
      <sz val="11"/>
      <name val="Book Antiqua"/>
      <family val="1"/>
      <charset val="238"/>
    </font>
    <font>
      <b/>
      <i/>
      <sz val="10"/>
      <name val="Book Antiqua"/>
      <family val="1"/>
      <charset val="238"/>
    </font>
    <font>
      <sz val="11"/>
      <name val="Book Antiqua"/>
      <family val="1"/>
      <charset val="238"/>
    </font>
    <font>
      <i/>
      <sz val="10"/>
      <name val="Book Antiqua"/>
      <family val="1"/>
      <charset val="238"/>
    </font>
    <font>
      <b/>
      <i/>
      <sz val="14"/>
      <name val="Book Antiqua"/>
      <family val="1"/>
      <charset val="238"/>
    </font>
    <font>
      <i/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2" fillId="0" borderId="1" xfId="0" applyNumberFormat="1" applyFont="1" applyBorder="1"/>
    <xf numFmtId="3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8" fillId="0" borderId="0" xfId="0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2" fillId="2" borderId="8" xfId="0" applyNumberFormat="1" applyFont="1" applyFill="1" applyBorder="1"/>
    <xf numFmtId="3" fontId="7" fillId="0" borderId="1" xfId="0" applyNumberFormat="1" applyFont="1" applyBorder="1"/>
    <xf numFmtId="3" fontId="7" fillId="2" borderId="8" xfId="0" applyNumberFormat="1" applyFont="1" applyFill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9" fillId="0" borderId="6" xfId="0" applyNumberFormat="1" applyFont="1" applyBorder="1"/>
    <xf numFmtId="3" fontId="9" fillId="0" borderId="5" xfId="0" applyNumberFormat="1" applyFont="1" applyBorder="1"/>
    <xf numFmtId="0" fontId="5" fillId="0" borderId="0" xfId="0" applyFont="1" applyAlignment="1">
      <alignment horizontal="left"/>
    </xf>
    <xf numFmtId="3" fontId="4" fillId="3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wrapText="1"/>
    </xf>
    <xf numFmtId="3" fontId="2" fillId="2" borderId="11" xfId="0" applyNumberFormat="1" applyFont="1" applyFill="1" applyBorder="1"/>
    <xf numFmtId="3" fontId="2" fillId="0" borderId="12" xfId="0" applyNumberFormat="1" applyFont="1" applyBorder="1"/>
    <xf numFmtId="3" fontId="2" fillId="0" borderId="13" xfId="0" applyNumberFormat="1" applyFont="1" applyBorder="1"/>
    <xf numFmtId="3" fontId="7" fillId="0" borderId="14" xfId="0" applyNumberFormat="1" applyFont="1" applyBorder="1"/>
    <xf numFmtId="3" fontId="9" fillId="0" borderId="15" xfId="0" applyNumberFormat="1" applyFont="1" applyBorder="1"/>
    <xf numFmtId="3" fontId="9" fillId="0" borderId="16" xfId="0" applyNumberFormat="1" applyFont="1" applyBorder="1"/>
    <xf numFmtId="3" fontId="4" fillId="3" borderId="17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" fillId="0" borderId="0" xfId="1" applyAlignment="1" applyProtection="1"/>
    <xf numFmtId="3" fontId="9" fillId="0" borderId="0" xfId="0" applyNumberFormat="1" applyFont="1"/>
    <xf numFmtId="49" fontId="2" fillId="0" borderId="0" xfId="0" applyNumberFormat="1" applyFont="1" applyAlignment="1">
      <alignment horizontal="left"/>
    </xf>
    <xf numFmtId="0" fontId="4" fillId="3" borderId="17" xfId="0" applyFont="1" applyFill="1" applyBorder="1"/>
    <xf numFmtId="3" fontId="4" fillId="3" borderId="18" xfId="0" applyNumberFormat="1" applyFont="1" applyFill="1" applyBorder="1"/>
    <xf numFmtId="3" fontId="4" fillId="3" borderId="20" xfId="0" applyNumberFormat="1" applyFont="1" applyFill="1" applyBorder="1"/>
    <xf numFmtId="3" fontId="4" fillId="3" borderId="19" xfId="0" applyNumberFormat="1" applyFont="1" applyFill="1" applyBorder="1"/>
    <xf numFmtId="1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vertical="center"/>
    </xf>
    <xf numFmtId="3" fontId="2" fillId="0" borderId="21" xfId="0" applyNumberFormat="1" applyFont="1" applyBorder="1" applyAlignment="1">
      <alignment horizontal="left"/>
    </xf>
    <xf numFmtId="164" fontId="0" fillId="0" borderId="0" xfId="0" applyNumberFormat="1"/>
    <xf numFmtId="14" fontId="0" fillId="0" borderId="0" xfId="0" applyNumberFormat="1" applyAlignment="1">
      <alignment horizontal="left"/>
    </xf>
    <xf numFmtId="3" fontId="7" fillId="0" borderId="3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3" fontId="10" fillId="0" borderId="3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wrapText="1"/>
    </xf>
    <xf numFmtId="49" fontId="2" fillId="0" borderId="31" xfId="0" applyNumberFormat="1" applyFont="1" applyBorder="1" applyAlignment="1">
      <alignment horizontal="left"/>
    </xf>
    <xf numFmtId="3" fontId="7" fillId="0" borderId="2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3" fontId="7" fillId="2" borderId="27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cetni@zuspodboran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Normal="100" workbookViewId="0">
      <selection activeCell="P43" sqref="P43"/>
    </sheetView>
  </sheetViews>
  <sheetFormatPr defaultRowHeight="13.2" x14ac:dyDescent="0.25"/>
  <cols>
    <col min="1" max="1" width="45.6640625" customWidth="1"/>
    <col min="2" max="10" width="7.6640625" customWidth="1"/>
  </cols>
  <sheetData>
    <row r="1" spans="1:10" ht="29.25" customHeight="1" thickBot="1" x14ac:dyDescent="0.3">
      <c r="A1" s="60" t="s">
        <v>55</v>
      </c>
      <c r="B1" s="60"/>
      <c r="C1" s="60"/>
      <c r="D1" s="60"/>
      <c r="E1" s="60"/>
      <c r="F1" s="60"/>
      <c r="G1" s="60"/>
      <c r="H1" s="61"/>
      <c r="I1" s="61"/>
      <c r="J1" s="61"/>
    </row>
    <row r="2" spans="1:10" ht="13.5" customHeight="1" thickTop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ht="29.25" customHeight="1" x14ac:dyDescent="0.3">
      <c r="A3" s="6" t="s">
        <v>1</v>
      </c>
      <c r="B3" s="62" t="s">
        <v>51</v>
      </c>
      <c r="C3" s="62"/>
      <c r="D3" s="62"/>
      <c r="E3" s="62"/>
      <c r="F3" s="62"/>
      <c r="G3" s="62"/>
      <c r="H3" s="62"/>
      <c r="I3" s="62"/>
      <c r="J3" s="62"/>
    </row>
    <row r="4" spans="1:10" ht="15" thickBot="1" x14ac:dyDescent="0.35">
      <c r="A4" s="5" t="s">
        <v>2</v>
      </c>
      <c r="B4" s="63" t="s">
        <v>32</v>
      </c>
      <c r="C4" s="63"/>
      <c r="D4" s="63"/>
      <c r="E4" s="63"/>
      <c r="F4" s="63"/>
      <c r="G4" s="63"/>
      <c r="H4" s="63"/>
      <c r="I4" s="2"/>
      <c r="J4" s="9" t="s">
        <v>0</v>
      </c>
    </row>
    <row r="5" spans="1:10" s="43" customFormat="1" ht="52.5" customHeight="1" x14ac:dyDescent="0.25">
      <c r="A5" s="64" t="s">
        <v>3</v>
      </c>
      <c r="B5" s="67" t="s">
        <v>56</v>
      </c>
      <c r="C5" s="68"/>
      <c r="D5" s="69"/>
      <c r="E5" s="67" t="s">
        <v>57</v>
      </c>
      <c r="F5" s="68"/>
      <c r="G5" s="69"/>
      <c r="H5" s="67" t="s">
        <v>58</v>
      </c>
      <c r="I5" s="68"/>
      <c r="J5" s="69"/>
    </row>
    <row r="6" spans="1:10" s="43" customFormat="1" ht="12.75" customHeight="1" x14ac:dyDescent="0.25">
      <c r="A6" s="65"/>
      <c r="B6" s="70" t="s">
        <v>4</v>
      </c>
      <c r="C6" s="72" t="s">
        <v>5</v>
      </c>
      <c r="D6" s="58" t="s">
        <v>6</v>
      </c>
      <c r="E6" s="70" t="s">
        <v>4</v>
      </c>
      <c r="F6" s="72" t="s">
        <v>5</v>
      </c>
      <c r="G6" s="58" t="s">
        <v>6</v>
      </c>
      <c r="H6" s="70" t="s">
        <v>4</v>
      </c>
      <c r="I6" s="72" t="s">
        <v>5</v>
      </c>
      <c r="J6" s="58" t="s">
        <v>6</v>
      </c>
    </row>
    <row r="7" spans="1:10" s="43" customFormat="1" ht="13.5" customHeight="1" thickBot="1" x14ac:dyDescent="0.3">
      <c r="A7" s="66"/>
      <c r="B7" s="71"/>
      <c r="C7" s="73"/>
      <c r="D7" s="59"/>
      <c r="E7" s="71"/>
      <c r="F7" s="73"/>
      <c r="G7" s="59"/>
      <c r="H7" s="71"/>
      <c r="I7" s="73"/>
      <c r="J7" s="59"/>
    </row>
    <row r="8" spans="1:10" ht="20.100000000000001" customHeight="1" thickTop="1" x14ac:dyDescent="0.3">
      <c r="A8" s="12" t="s">
        <v>7</v>
      </c>
      <c r="B8" s="15">
        <f t="shared" ref="B8:B10" si="0">C8+D8</f>
        <v>300</v>
      </c>
      <c r="C8" s="14">
        <v>300</v>
      </c>
      <c r="D8" s="13">
        <v>0</v>
      </c>
      <c r="E8" s="15">
        <f t="shared" ref="E8:E10" si="1">F8+G8</f>
        <v>200</v>
      </c>
      <c r="F8" s="14">
        <v>200</v>
      </c>
      <c r="G8" s="13">
        <v>0</v>
      </c>
      <c r="H8" s="15">
        <f t="shared" ref="H8:H25" si="2">I8+J8</f>
        <v>280</v>
      </c>
      <c r="I8" s="14">
        <v>280</v>
      </c>
      <c r="J8" s="13">
        <v>0</v>
      </c>
    </row>
    <row r="9" spans="1:10" ht="20.100000000000001" customHeight="1" x14ac:dyDescent="0.3">
      <c r="A9" s="17" t="s">
        <v>8</v>
      </c>
      <c r="B9" s="18">
        <f t="shared" si="0"/>
        <v>617</v>
      </c>
      <c r="C9" s="19">
        <f>C10+C11+C12</f>
        <v>610</v>
      </c>
      <c r="D9" s="20">
        <f>D10+D11+D12</f>
        <v>7</v>
      </c>
      <c r="E9" s="18">
        <f>F9+G9</f>
        <v>551</v>
      </c>
      <c r="F9" s="19">
        <f>F10+F11+F12</f>
        <v>550</v>
      </c>
      <c r="G9" s="19">
        <f>G10+G11+G12</f>
        <v>1</v>
      </c>
      <c r="H9" s="18">
        <f t="shared" si="2"/>
        <v>514</v>
      </c>
      <c r="I9" s="19">
        <f>I10+I11+I12</f>
        <v>510</v>
      </c>
      <c r="J9" s="20">
        <f>J10+J11+J12</f>
        <v>4</v>
      </c>
    </row>
    <row r="10" spans="1:10" ht="20.100000000000001" customHeight="1" x14ac:dyDescent="0.3">
      <c r="A10" s="3" t="s">
        <v>47</v>
      </c>
      <c r="B10" s="16">
        <f t="shared" si="0"/>
        <v>152</v>
      </c>
      <c r="C10" s="10">
        <v>150</v>
      </c>
      <c r="D10" s="11">
        <v>2</v>
      </c>
      <c r="E10" s="16">
        <f t="shared" si="1"/>
        <v>150</v>
      </c>
      <c r="F10" s="10">
        <v>150</v>
      </c>
      <c r="G10" s="11">
        <v>0</v>
      </c>
      <c r="H10" s="16">
        <f t="shared" si="2"/>
        <v>151</v>
      </c>
      <c r="I10" s="10">
        <v>150</v>
      </c>
      <c r="J10" s="11">
        <v>1</v>
      </c>
    </row>
    <row r="11" spans="1:10" ht="20.100000000000001" customHeight="1" x14ac:dyDescent="0.3">
      <c r="A11" s="3" t="s">
        <v>48</v>
      </c>
      <c r="B11" s="16">
        <f>C11+D11</f>
        <v>403</v>
      </c>
      <c r="C11" s="10">
        <v>400</v>
      </c>
      <c r="D11" s="11">
        <v>3</v>
      </c>
      <c r="E11" s="16">
        <f>F11+G11</f>
        <v>351</v>
      </c>
      <c r="F11" s="10">
        <v>350</v>
      </c>
      <c r="G11" s="11">
        <v>1</v>
      </c>
      <c r="H11" s="16">
        <f>I11+J11</f>
        <v>302</v>
      </c>
      <c r="I11" s="10">
        <v>300</v>
      </c>
      <c r="J11" s="11">
        <v>2</v>
      </c>
    </row>
    <row r="12" spans="1:10" ht="20.100000000000001" customHeight="1" x14ac:dyDescent="0.3">
      <c r="A12" s="3" t="s">
        <v>59</v>
      </c>
      <c r="B12" s="16">
        <f t="shared" ref="B12:B16" si="3">C12+D12</f>
        <v>62</v>
      </c>
      <c r="C12" s="10">
        <v>60</v>
      </c>
      <c r="D12" s="11">
        <v>2</v>
      </c>
      <c r="E12" s="16">
        <f t="shared" ref="E12:E16" si="4">F12+G12</f>
        <v>50</v>
      </c>
      <c r="F12" s="10">
        <v>50</v>
      </c>
      <c r="G12" s="11">
        <v>0</v>
      </c>
      <c r="H12" s="16">
        <f t="shared" si="2"/>
        <v>61</v>
      </c>
      <c r="I12" s="10">
        <v>60</v>
      </c>
      <c r="J12" s="11">
        <v>1</v>
      </c>
    </row>
    <row r="13" spans="1:10" ht="20.100000000000001" customHeight="1" x14ac:dyDescent="0.3">
      <c r="A13" s="17" t="s">
        <v>9</v>
      </c>
      <c r="B13" s="18">
        <f t="shared" si="3"/>
        <v>200</v>
      </c>
      <c r="C13" s="19">
        <f>C14+C15</f>
        <v>200</v>
      </c>
      <c r="D13" s="20">
        <f>SUM(D14:D15)</f>
        <v>0</v>
      </c>
      <c r="E13" s="18">
        <f t="shared" si="4"/>
        <v>330</v>
      </c>
      <c r="F13" s="19">
        <f>F14+F15</f>
        <v>330</v>
      </c>
      <c r="G13" s="20">
        <f>G14+G15</f>
        <v>0</v>
      </c>
      <c r="H13" s="18">
        <f t="shared" si="2"/>
        <v>300</v>
      </c>
      <c r="I13" s="19">
        <f>I14+I15</f>
        <v>300</v>
      </c>
      <c r="J13" s="20">
        <f>J14+J15</f>
        <v>0</v>
      </c>
    </row>
    <row r="14" spans="1:10" ht="20.100000000000001" customHeight="1" x14ac:dyDescent="0.3">
      <c r="A14" s="3" t="s">
        <v>10</v>
      </c>
      <c r="B14" s="16">
        <f t="shared" si="3"/>
        <v>100</v>
      </c>
      <c r="C14" s="10">
        <v>100</v>
      </c>
      <c r="D14" s="11">
        <v>0</v>
      </c>
      <c r="E14" s="16">
        <f t="shared" si="4"/>
        <v>250</v>
      </c>
      <c r="F14" s="10">
        <v>250</v>
      </c>
      <c r="G14" s="11">
        <v>0</v>
      </c>
      <c r="H14" s="16">
        <f t="shared" si="2"/>
        <v>200</v>
      </c>
      <c r="I14" s="10">
        <v>200</v>
      </c>
      <c r="J14" s="11">
        <v>0</v>
      </c>
    </row>
    <row r="15" spans="1:10" ht="20.100000000000001" customHeight="1" x14ac:dyDescent="0.3">
      <c r="A15" s="3" t="s">
        <v>11</v>
      </c>
      <c r="B15" s="16">
        <f t="shared" si="3"/>
        <v>100</v>
      </c>
      <c r="C15" s="10">
        <v>100</v>
      </c>
      <c r="D15" s="11">
        <v>0</v>
      </c>
      <c r="E15" s="16">
        <f t="shared" si="4"/>
        <v>80</v>
      </c>
      <c r="F15" s="10">
        <v>80</v>
      </c>
      <c r="G15" s="11">
        <v>0</v>
      </c>
      <c r="H15" s="16">
        <f t="shared" si="2"/>
        <v>100</v>
      </c>
      <c r="I15" s="10">
        <v>100</v>
      </c>
      <c r="J15" s="11">
        <v>0</v>
      </c>
    </row>
    <row r="16" spans="1:10" ht="20.100000000000001" customHeight="1" x14ac:dyDescent="0.3">
      <c r="A16" s="17" t="s">
        <v>12</v>
      </c>
      <c r="B16" s="18">
        <f t="shared" si="3"/>
        <v>20</v>
      </c>
      <c r="C16" s="19">
        <v>20</v>
      </c>
      <c r="D16" s="20">
        <v>0</v>
      </c>
      <c r="E16" s="18">
        <f t="shared" si="4"/>
        <v>12</v>
      </c>
      <c r="F16" s="19">
        <v>12</v>
      </c>
      <c r="G16" s="20">
        <v>0</v>
      </c>
      <c r="H16" s="18">
        <f t="shared" si="2"/>
        <v>20</v>
      </c>
      <c r="I16" s="19">
        <v>20</v>
      </c>
      <c r="J16" s="20">
        <v>0</v>
      </c>
    </row>
    <row r="17" spans="1:14" ht="20.100000000000001" customHeight="1" x14ac:dyDescent="0.3">
      <c r="A17" s="17" t="s">
        <v>13</v>
      </c>
      <c r="B17" s="18">
        <f>C17+D17</f>
        <v>500</v>
      </c>
      <c r="C17" s="19">
        <v>500</v>
      </c>
      <c r="D17" s="20">
        <v>0</v>
      </c>
      <c r="E17" s="18">
        <f>F17+G17</f>
        <v>420</v>
      </c>
      <c r="F17" s="19">
        <v>420</v>
      </c>
      <c r="G17" s="20">
        <v>0</v>
      </c>
      <c r="H17" s="18">
        <f>I17+J17</f>
        <v>500</v>
      </c>
      <c r="I17" s="19">
        <v>500</v>
      </c>
      <c r="J17" s="20">
        <v>0</v>
      </c>
    </row>
    <row r="18" spans="1:14" ht="20.100000000000001" customHeight="1" x14ac:dyDescent="0.3">
      <c r="A18" s="17" t="s">
        <v>14</v>
      </c>
      <c r="B18" s="18">
        <f>C18+D18</f>
        <v>7630</v>
      </c>
      <c r="C18" s="19">
        <v>7600</v>
      </c>
      <c r="D18" s="20">
        <v>30</v>
      </c>
      <c r="E18" s="18">
        <f>F18+G18</f>
        <v>7803</v>
      </c>
      <c r="F18" s="19">
        <v>7800</v>
      </c>
      <c r="G18" s="20">
        <v>3</v>
      </c>
      <c r="H18" s="18">
        <f>I18+J18</f>
        <v>8000</v>
      </c>
      <c r="I18" s="19">
        <v>8000</v>
      </c>
      <c r="J18" s="20">
        <v>0</v>
      </c>
      <c r="L18" s="53"/>
    </row>
    <row r="19" spans="1:14" ht="20.100000000000001" customHeight="1" x14ac:dyDescent="0.3">
      <c r="A19" s="17" t="s">
        <v>15</v>
      </c>
      <c r="B19" s="18">
        <f>C19+D19</f>
        <v>2615</v>
      </c>
      <c r="C19" s="19">
        <v>2612</v>
      </c>
      <c r="D19" s="20">
        <v>3</v>
      </c>
      <c r="E19" s="18">
        <f>F19+G19</f>
        <v>2800</v>
      </c>
      <c r="F19" s="19">
        <v>2800</v>
      </c>
      <c r="G19" s="20">
        <v>0</v>
      </c>
      <c r="H19" s="18">
        <f>I19+J19</f>
        <v>2999</v>
      </c>
      <c r="I19" s="19">
        <v>2999</v>
      </c>
      <c r="J19" s="20">
        <v>0</v>
      </c>
    </row>
    <row r="20" spans="1:14" ht="20.100000000000001" customHeight="1" x14ac:dyDescent="0.3">
      <c r="A20" s="17" t="s">
        <v>34</v>
      </c>
      <c r="B20" s="18">
        <f t="shared" ref="B20:B25" si="5">C20+D20</f>
        <v>30</v>
      </c>
      <c r="C20" s="21">
        <v>30</v>
      </c>
      <c r="D20" s="22">
        <v>0</v>
      </c>
      <c r="E20" s="18">
        <f t="shared" ref="E20:E25" si="6">F20+G20</f>
        <v>30</v>
      </c>
      <c r="F20" s="21">
        <v>30</v>
      </c>
      <c r="G20" s="22">
        <v>0</v>
      </c>
      <c r="H20" s="18">
        <f t="shared" si="2"/>
        <v>30</v>
      </c>
      <c r="I20" s="21">
        <v>30</v>
      </c>
      <c r="J20" s="22">
        <v>0</v>
      </c>
      <c r="L20" s="52"/>
      <c r="M20" s="52"/>
      <c r="N20" s="52"/>
    </row>
    <row r="21" spans="1:14" ht="20.100000000000001" customHeight="1" x14ac:dyDescent="0.3">
      <c r="A21" s="17" t="s">
        <v>16</v>
      </c>
      <c r="B21" s="18">
        <f t="shared" si="5"/>
        <v>200</v>
      </c>
      <c r="C21" s="21">
        <v>200</v>
      </c>
      <c r="D21" s="22">
        <v>0</v>
      </c>
      <c r="E21" s="18">
        <f t="shared" si="6"/>
        <v>140</v>
      </c>
      <c r="F21" s="21">
        <v>140</v>
      </c>
      <c r="G21" s="22">
        <v>0</v>
      </c>
      <c r="H21" s="18">
        <f t="shared" si="2"/>
        <v>150</v>
      </c>
      <c r="I21" s="21">
        <v>150</v>
      </c>
      <c r="J21" s="22">
        <v>0</v>
      </c>
      <c r="L21" s="52"/>
      <c r="M21" s="52"/>
      <c r="N21" s="56"/>
    </row>
    <row r="22" spans="1:14" ht="20.100000000000001" customHeight="1" x14ac:dyDescent="0.3">
      <c r="A22" s="17" t="s">
        <v>17</v>
      </c>
      <c r="B22" s="18">
        <f t="shared" si="5"/>
        <v>0</v>
      </c>
      <c r="C22" s="21">
        <v>0</v>
      </c>
      <c r="D22" s="22">
        <v>0</v>
      </c>
      <c r="E22" s="18">
        <f t="shared" si="6"/>
        <v>0</v>
      </c>
      <c r="F22" s="21">
        <v>0</v>
      </c>
      <c r="G22" s="22">
        <v>0</v>
      </c>
      <c r="H22" s="18">
        <f t="shared" si="2"/>
        <v>0</v>
      </c>
      <c r="I22" s="21">
        <v>0</v>
      </c>
      <c r="J22" s="22">
        <v>0</v>
      </c>
      <c r="L22" s="53"/>
      <c r="M22" s="53"/>
      <c r="N22" s="52"/>
    </row>
    <row r="23" spans="1:14" ht="20.100000000000001" customHeight="1" x14ac:dyDescent="0.3">
      <c r="A23" s="17" t="s">
        <v>35</v>
      </c>
      <c r="B23" s="18">
        <f t="shared" si="5"/>
        <v>20</v>
      </c>
      <c r="C23" s="21">
        <v>20</v>
      </c>
      <c r="D23" s="22">
        <v>0</v>
      </c>
      <c r="E23" s="18">
        <f t="shared" si="6"/>
        <v>20</v>
      </c>
      <c r="F23" s="21">
        <v>20</v>
      </c>
      <c r="G23" s="22">
        <v>0</v>
      </c>
      <c r="H23" s="18">
        <f t="shared" si="2"/>
        <v>20</v>
      </c>
      <c r="I23" s="21">
        <v>20</v>
      </c>
      <c r="J23" s="22">
        <v>0</v>
      </c>
    </row>
    <row r="24" spans="1:14" ht="20.100000000000001" customHeight="1" x14ac:dyDescent="0.3">
      <c r="A24" s="17" t="s">
        <v>36</v>
      </c>
      <c r="B24" s="18">
        <f t="shared" si="5"/>
        <v>20</v>
      </c>
      <c r="C24" s="21">
        <v>20</v>
      </c>
      <c r="D24" s="22">
        <v>0</v>
      </c>
      <c r="E24" s="18">
        <f t="shared" si="6"/>
        <v>80</v>
      </c>
      <c r="F24" s="21">
        <v>80</v>
      </c>
      <c r="G24" s="22">
        <v>0</v>
      </c>
      <c r="H24" s="18">
        <f t="shared" si="2"/>
        <v>80</v>
      </c>
      <c r="I24" s="21">
        <v>80</v>
      </c>
      <c r="J24" s="22">
        <v>0</v>
      </c>
    </row>
    <row r="25" spans="1:14" ht="20.100000000000001" customHeight="1" thickBot="1" x14ac:dyDescent="0.35">
      <c r="A25" s="36" t="s">
        <v>37</v>
      </c>
      <c r="B25" s="18">
        <f t="shared" si="5"/>
        <v>417</v>
      </c>
      <c r="C25" s="37">
        <v>417</v>
      </c>
      <c r="D25" s="38">
        <v>0</v>
      </c>
      <c r="E25" s="18">
        <f t="shared" si="6"/>
        <v>500</v>
      </c>
      <c r="F25" s="37">
        <v>500</v>
      </c>
      <c r="G25" s="38">
        <v>0</v>
      </c>
      <c r="H25" s="18">
        <f t="shared" si="2"/>
        <v>500</v>
      </c>
      <c r="I25" s="37">
        <v>500</v>
      </c>
      <c r="J25" s="38">
        <v>0</v>
      </c>
      <c r="L25" s="53"/>
      <c r="M25" s="53"/>
    </row>
    <row r="26" spans="1:14" s="29" customFormat="1" ht="24" customHeight="1" thickBot="1" x14ac:dyDescent="0.3">
      <c r="A26" s="39" t="s">
        <v>18</v>
      </c>
      <c r="B26" s="40">
        <f>SUM(C26:D26)</f>
        <v>12569</v>
      </c>
      <c r="C26" s="42">
        <f>C8+C9+C13+C16+C17+C18+C19+C20+C21+C22+C23+C24+C25</f>
        <v>12529</v>
      </c>
      <c r="D26" s="41">
        <f>D8+D9+D17+D18+D19</f>
        <v>40</v>
      </c>
      <c r="E26" s="40">
        <f>SUM(F26:G26)</f>
        <v>12886</v>
      </c>
      <c r="F26" s="42">
        <f>F8+F9+F13+F16+F17+F18+F19+F20+F21+F22+F23+F24+F25</f>
        <v>12882</v>
      </c>
      <c r="G26" s="41">
        <f>G8+G9+G13+G17+G18+G19</f>
        <v>4</v>
      </c>
      <c r="H26" s="40">
        <f>SUM(I26:J26)</f>
        <v>13393</v>
      </c>
      <c r="I26" s="42">
        <f>I8+I9+I13+I16+I17+I18+I19+I20+I21+I23+I24+I25</f>
        <v>13389</v>
      </c>
      <c r="J26" s="41">
        <f>J8+J9+J17+J18+J19</f>
        <v>4</v>
      </c>
      <c r="L26" s="54"/>
      <c r="M26" s="54"/>
    </row>
    <row r="27" spans="1:14" ht="13.8" x14ac:dyDescent="0.3">
      <c r="A27" s="2"/>
      <c r="B27" s="1"/>
      <c r="C27" s="1"/>
      <c r="D27" s="1"/>
      <c r="E27" s="1"/>
      <c r="F27" s="1"/>
      <c r="G27" s="1"/>
      <c r="H27" s="1"/>
      <c r="I27" s="1"/>
      <c r="J27" s="1"/>
      <c r="L27" s="53"/>
    </row>
    <row r="28" spans="1:14" ht="29.25" customHeight="1" thickBot="1" x14ac:dyDescent="0.3">
      <c r="A28" s="60" t="s">
        <v>55</v>
      </c>
      <c r="B28" s="60"/>
      <c r="C28" s="60"/>
      <c r="D28" s="60"/>
      <c r="E28" s="60"/>
      <c r="F28" s="60"/>
      <c r="G28" s="60"/>
      <c r="H28" s="61"/>
      <c r="I28" s="61"/>
      <c r="J28" s="61"/>
      <c r="L28" s="53"/>
    </row>
    <row r="29" spans="1:14" ht="13.5" customHeight="1" thickTop="1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24"/>
    </row>
    <row r="30" spans="1:14" ht="29.25" customHeight="1" x14ac:dyDescent="0.3">
      <c r="A30" s="6" t="s">
        <v>1</v>
      </c>
      <c r="B30" s="62" t="s">
        <v>33</v>
      </c>
      <c r="C30" s="62"/>
      <c r="D30" s="62"/>
      <c r="E30" s="62" t="s">
        <v>33</v>
      </c>
      <c r="F30" s="62"/>
      <c r="G30" s="62"/>
      <c r="H30" s="62" t="s">
        <v>33</v>
      </c>
      <c r="I30" s="62"/>
      <c r="J30" s="62"/>
    </row>
    <row r="31" spans="1:14" ht="15" thickBot="1" x14ac:dyDescent="0.35">
      <c r="A31" s="5" t="s">
        <v>2</v>
      </c>
      <c r="B31" s="47" t="s">
        <v>32</v>
      </c>
      <c r="C31" s="2"/>
      <c r="D31" s="9"/>
      <c r="E31" s="47"/>
      <c r="F31" s="2"/>
      <c r="G31" s="9"/>
      <c r="H31" s="47"/>
      <c r="I31" s="2"/>
      <c r="J31" s="9" t="s">
        <v>0</v>
      </c>
    </row>
    <row r="32" spans="1:14" s="44" customFormat="1" ht="66" customHeight="1" x14ac:dyDescent="0.25">
      <c r="A32" s="64" t="s">
        <v>19</v>
      </c>
      <c r="B32" s="67" t="str">
        <f>B5</f>
        <v>Finanční plán na rok 2024                  schválený</v>
      </c>
      <c r="C32" s="68"/>
      <c r="D32" s="69"/>
      <c r="E32" s="67" t="str">
        <f>E5</f>
        <v>Očekávané plnění finančního plánu za rok 2024</v>
      </c>
      <c r="F32" s="68"/>
      <c r="G32" s="69"/>
      <c r="H32" s="67" t="str">
        <f>H5</f>
        <v>Finanční plán na rok 2025</v>
      </c>
      <c r="I32" s="68"/>
      <c r="J32" s="69"/>
    </row>
    <row r="33" spans="1:14" s="44" customFormat="1" ht="14.25" customHeight="1" x14ac:dyDescent="0.25">
      <c r="A33" s="65"/>
      <c r="B33" s="70" t="s">
        <v>4</v>
      </c>
      <c r="C33" s="72" t="s">
        <v>5</v>
      </c>
      <c r="D33" s="58" t="s">
        <v>6</v>
      </c>
      <c r="E33" s="70" t="s">
        <v>4</v>
      </c>
      <c r="F33" s="72" t="s">
        <v>5</v>
      </c>
      <c r="G33" s="58" t="s">
        <v>6</v>
      </c>
      <c r="H33" s="70" t="s">
        <v>4</v>
      </c>
      <c r="I33" s="72" t="s">
        <v>5</v>
      </c>
      <c r="J33" s="58" t="s">
        <v>6</v>
      </c>
    </row>
    <row r="34" spans="1:14" s="44" customFormat="1" ht="15" customHeight="1" thickBot="1" x14ac:dyDescent="0.3">
      <c r="A34" s="66"/>
      <c r="B34" s="71"/>
      <c r="C34" s="73"/>
      <c r="D34" s="59"/>
      <c r="E34" s="71"/>
      <c r="F34" s="73"/>
      <c r="G34" s="59"/>
      <c r="H34" s="71"/>
      <c r="I34" s="73"/>
      <c r="J34" s="59"/>
    </row>
    <row r="35" spans="1:14" ht="20.100000000000001" customHeight="1" thickTop="1" x14ac:dyDescent="0.3">
      <c r="A35" s="12" t="s">
        <v>38</v>
      </c>
      <c r="B35" s="15">
        <f ca="1">C3+B35:D548+D35</f>
        <v>0</v>
      </c>
      <c r="C35" s="25">
        <v>0</v>
      </c>
      <c r="D35" s="26">
        <v>0</v>
      </c>
      <c r="E35" s="15">
        <f>F35+G35</f>
        <v>0</v>
      </c>
      <c r="F35" s="25">
        <v>0</v>
      </c>
      <c r="G35" s="26">
        <v>0</v>
      </c>
      <c r="H35" s="15">
        <f ca="1">I3+H35:J548+J35</f>
        <v>0</v>
      </c>
      <c r="I35" s="25">
        <v>0</v>
      </c>
      <c r="J35" s="26">
        <v>0</v>
      </c>
    </row>
    <row r="36" spans="1:14" ht="20.100000000000001" customHeight="1" x14ac:dyDescent="0.3">
      <c r="A36" s="17" t="s">
        <v>40</v>
      </c>
      <c r="B36" s="18">
        <f t="shared" ref="B36:B37" si="7">C36+D36</f>
        <v>800</v>
      </c>
      <c r="C36" s="21">
        <v>760</v>
      </c>
      <c r="D36" s="22">
        <v>40</v>
      </c>
      <c r="E36" s="18">
        <f t="shared" ref="E36:E44" si="8">F36+G36</f>
        <v>790</v>
      </c>
      <c r="F36" s="21">
        <v>790</v>
      </c>
      <c r="G36" s="22">
        <v>0</v>
      </c>
      <c r="H36" s="18">
        <f t="shared" ref="H36:H49" si="9">I36+J36</f>
        <v>800</v>
      </c>
      <c r="I36" s="21">
        <v>800</v>
      </c>
      <c r="J36" s="22">
        <v>0</v>
      </c>
    </row>
    <row r="37" spans="1:14" ht="20.100000000000001" customHeight="1" x14ac:dyDescent="0.3">
      <c r="A37" s="17" t="s">
        <v>39</v>
      </c>
      <c r="B37" s="18">
        <f t="shared" si="7"/>
        <v>0</v>
      </c>
      <c r="C37" s="21">
        <v>0</v>
      </c>
      <c r="D37" s="22">
        <v>0</v>
      </c>
      <c r="E37" s="18">
        <f t="shared" si="8"/>
        <v>4</v>
      </c>
      <c r="F37" s="21">
        <v>0</v>
      </c>
      <c r="G37" s="22">
        <v>4</v>
      </c>
      <c r="H37" s="18">
        <f t="shared" si="9"/>
        <v>4</v>
      </c>
      <c r="I37" s="21">
        <v>0</v>
      </c>
      <c r="J37" s="22">
        <v>4</v>
      </c>
    </row>
    <row r="38" spans="1:14" ht="20.100000000000001" customHeight="1" x14ac:dyDescent="0.3">
      <c r="A38" s="17" t="s">
        <v>41</v>
      </c>
      <c r="B38" s="18">
        <f>C38+D38</f>
        <v>800</v>
      </c>
      <c r="C38" s="10">
        <v>800</v>
      </c>
      <c r="D38" s="11">
        <f>SUM(D39:D42)</f>
        <v>0</v>
      </c>
      <c r="E38" s="18">
        <f>F38+G38</f>
        <v>912</v>
      </c>
      <c r="F38" s="10">
        <f>F39+F40+F41+F42+F43</f>
        <v>912</v>
      </c>
      <c r="G38" s="11">
        <f>SUM(G39:G42)</f>
        <v>0</v>
      </c>
      <c r="H38" s="18">
        <f>I38+J38</f>
        <v>700</v>
      </c>
      <c r="I38" s="10">
        <f>SUM(I39:I42)</f>
        <v>700</v>
      </c>
      <c r="J38" s="11">
        <v>0</v>
      </c>
    </row>
    <row r="39" spans="1:14" ht="20.100000000000001" customHeight="1" x14ac:dyDescent="0.3">
      <c r="A39" s="3" t="s">
        <v>24</v>
      </c>
      <c r="B39" s="16">
        <v>250</v>
      </c>
      <c r="C39" s="10">
        <v>250</v>
      </c>
      <c r="D39" s="11">
        <v>0</v>
      </c>
      <c r="E39" s="16">
        <f>F39+G39</f>
        <v>0</v>
      </c>
      <c r="F39" s="10">
        <v>0</v>
      </c>
      <c r="G39" s="11">
        <v>0</v>
      </c>
      <c r="H39" s="16">
        <f>I39+J39</f>
        <v>200</v>
      </c>
      <c r="I39" s="10">
        <v>200</v>
      </c>
      <c r="J39" s="11">
        <v>0</v>
      </c>
    </row>
    <row r="40" spans="1:14" ht="20.100000000000001" customHeight="1" x14ac:dyDescent="0.3">
      <c r="A40" s="3" t="s">
        <v>42</v>
      </c>
      <c r="B40" s="16">
        <f t="shared" ref="B40:B44" si="10">C40+D40</f>
        <v>400</v>
      </c>
      <c r="C40" s="10">
        <v>400</v>
      </c>
      <c r="D40" s="11">
        <v>0</v>
      </c>
      <c r="E40" s="16">
        <f t="shared" si="8"/>
        <v>700</v>
      </c>
      <c r="F40" s="10">
        <v>700</v>
      </c>
      <c r="G40" s="11">
        <v>0</v>
      </c>
      <c r="H40" s="16">
        <f>I40+J40</f>
        <v>300</v>
      </c>
      <c r="I40" s="10">
        <v>300</v>
      </c>
      <c r="J40" s="11">
        <v>0</v>
      </c>
    </row>
    <row r="41" spans="1:14" ht="20.100000000000001" customHeight="1" x14ac:dyDescent="0.3">
      <c r="A41" s="3" t="s">
        <v>22</v>
      </c>
      <c r="B41" s="16">
        <f t="shared" si="10"/>
        <v>0</v>
      </c>
      <c r="C41" s="10">
        <v>0</v>
      </c>
      <c r="D41" s="11">
        <v>0</v>
      </c>
      <c r="E41" s="16">
        <f t="shared" si="8"/>
        <v>0</v>
      </c>
      <c r="F41" s="10">
        <v>0</v>
      </c>
      <c r="G41" s="11">
        <v>0</v>
      </c>
      <c r="H41" s="16">
        <f t="shared" si="9"/>
        <v>0</v>
      </c>
      <c r="I41" s="10">
        <v>0</v>
      </c>
      <c r="J41" s="11">
        <v>0</v>
      </c>
      <c r="N41" s="53"/>
    </row>
    <row r="42" spans="1:14" ht="20.100000000000001" customHeight="1" x14ac:dyDescent="0.3">
      <c r="A42" s="3" t="s">
        <v>23</v>
      </c>
      <c r="B42" s="16">
        <f t="shared" si="10"/>
        <v>200</v>
      </c>
      <c r="C42" s="10">
        <v>200</v>
      </c>
      <c r="D42" s="11">
        <v>0</v>
      </c>
      <c r="E42" s="16">
        <f t="shared" si="8"/>
        <v>200</v>
      </c>
      <c r="F42" s="10">
        <v>200</v>
      </c>
      <c r="G42" s="11">
        <v>0</v>
      </c>
      <c r="H42" s="16">
        <f t="shared" si="9"/>
        <v>200</v>
      </c>
      <c r="I42" s="10">
        <v>200</v>
      </c>
      <c r="J42" s="11">
        <v>0</v>
      </c>
    </row>
    <row r="43" spans="1:14" ht="20.100000000000001" customHeight="1" x14ac:dyDescent="0.3">
      <c r="A43" s="17" t="s">
        <v>43</v>
      </c>
      <c r="B43" s="18">
        <f t="shared" si="10"/>
        <v>10</v>
      </c>
      <c r="C43" s="21">
        <v>10</v>
      </c>
      <c r="D43" s="22">
        <v>0</v>
      </c>
      <c r="E43" s="18">
        <f t="shared" si="8"/>
        <v>12</v>
      </c>
      <c r="F43" s="21">
        <v>12</v>
      </c>
      <c r="G43" s="22">
        <v>0</v>
      </c>
      <c r="H43" s="18">
        <f t="shared" si="9"/>
        <v>12</v>
      </c>
      <c r="I43" s="21">
        <v>12</v>
      </c>
      <c r="J43" s="22">
        <v>0</v>
      </c>
    </row>
    <row r="44" spans="1:14" ht="20.100000000000001" customHeight="1" x14ac:dyDescent="0.3">
      <c r="A44" s="17" t="s">
        <v>44</v>
      </c>
      <c r="B44" s="18">
        <f t="shared" si="10"/>
        <v>10959</v>
      </c>
      <c r="C44" s="21">
        <f>SUM(C45+C48)</f>
        <v>10959</v>
      </c>
      <c r="D44" s="22">
        <f>SUM(D45+D48)</f>
        <v>0</v>
      </c>
      <c r="E44" s="18">
        <f t="shared" si="8"/>
        <v>11168</v>
      </c>
      <c r="F44" s="21">
        <f>SUM(F45+F48)</f>
        <v>11168</v>
      </c>
      <c r="G44" s="22">
        <f>SUM(G45+G48)</f>
        <v>0</v>
      </c>
      <c r="H44" s="18">
        <f t="shared" si="9"/>
        <v>11877</v>
      </c>
      <c r="I44" s="21">
        <f>I45</f>
        <v>11877</v>
      </c>
      <c r="J44" s="22">
        <v>0</v>
      </c>
    </row>
    <row r="45" spans="1:14" ht="20.100000000000001" customHeight="1" x14ac:dyDescent="0.3">
      <c r="A45" s="3" t="s">
        <v>25</v>
      </c>
      <c r="B45" s="18">
        <f>C45+D45</f>
        <v>10959</v>
      </c>
      <c r="C45" s="21">
        <f>SUM(C46:C47)</f>
        <v>10959</v>
      </c>
      <c r="D45" s="22">
        <f>SUM(D46:D47)</f>
        <v>0</v>
      </c>
      <c r="E45" s="18">
        <f>F45+G45</f>
        <v>11168</v>
      </c>
      <c r="F45" s="21">
        <f>SUM(F46:F47)</f>
        <v>11168</v>
      </c>
      <c r="G45" s="22">
        <f>SUM(G46:G47)</f>
        <v>0</v>
      </c>
      <c r="H45" s="18">
        <f>I45+J45</f>
        <v>11877</v>
      </c>
      <c r="I45" s="21">
        <f>SUM(I46:I48)</f>
        <v>11877</v>
      </c>
      <c r="J45" s="22">
        <v>0</v>
      </c>
    </row>
    <row r="46" spans="1:14" ht="20.100000000000001" customHeight="1" x14ac:dyDescent="0.3">
      <c r="A46" s="3" t="s">
        <v>21</v>
      </c>
      <c r="B46" s="18">
        <f>C46+D46</f>
        <v>9142</v>
      </c>
      <c r="C46" s="21">
        <v>9142</v>
      </c>
      <c r="D46" s="22">
        <v>0</v>
      </c>
      <c r="E46" s="18">
        <f>F46</f>
        <v>9351</v>
      </c>
      <c r="F46" s="21">
        <v>9351</v>
      </c>
      <c r="G46" s="22">
        <v>0</v>
      </c>
      <c r="H46" s="18">
        <f>I46+J46</f>
        <v>10060</v>
      </c>
      <c r="I46" s="21">
        <v>10060</v>
      </c>
      <c r="J46" s="22">
        <v>0</v>
      </c>
    </row>
    <row r="47" spans="1:14" ht="20.100000000000001" customHeight="1" x14ac:dyDescent="0.3">
      <c r="A47" s="32" t="s">
        <v>49</v>
      </c>
      <c r="B47" s="16">
        <f t="shared" ref="B47:B49" si="11">C47+D47</f>
        <v>1817</v>
      </c>
      <c r="C47" s="10">
        <v>1817</v>
      </c>
      <c r="D47" s="11">
        <v>0</v>
      </c>
      <c r="E47" s="16">
        <f>F47</f>
        <v>1817</v>
      </c>
      <c r="F47" s="10">
        <v>1817</v>
      </c>
      <c r="G47" s="11">
        <v>0</v>
      </c>
      <c r="H47" s="16">
        <f t="shared" si="9"/>
        <v>1817</v>
      </c>
      <c r="I47" s="10">
        <v>1817</v>
      </c>
      <c r="J47" s="11">
        <v>0</v>
      </c>
      <c r="M47" s="53"/>
    </row>
    <row r="48" spans="1:14" ht="20.100000000000001" customHeight="1" thickBot="1" x14ac:dyDescent="0.35">
      <c r="A48" s="55" t="s">
        <v>31</v>
      </c>
      <c r="B48" s="33">
        <f t="shared" si="11"/>
        <v>0</v>
      </c>
      <c r="C48" s="34">
        <v>0</v>
      </c>
      <c r="D48" s="35">
        <v>0</v>
      </c>
      <c r="E48" s="33">
        <f>F48+G48</f>
        <v>0</v>
      </c>
      <c r="F48" s="34">
        <v>0</v>
      </c>
      <c r="G48" s="35">
        <v>0</v>
      </c>
      <c r="H48" s="33">
        <f t="shared" si="9"/>
        <v>0</v>
      </c>
      <c r="I48" s="34">
        <v>0</v>
      </c>
      <c r="J48" s="35">
        <v>0</v>
      </c>
    </row>
    <row r="49" spans="1:13" s="29" customFormat="1" ht="24" customHeight="1" thickBot="1" x14ac:dyDescent="0.3">
      <c r="A49" s="28" t="s">
        <v>20</v>
      </c>
      <c r="B49" s="31">
        <f t="shared" si="11"/>
        <v>12569</v>
      </c>
      <c r="C49" s="30">
        <f>SUM(C35:C38)+C43+C44</f>
        <v>12529</v>
      </c>
      <c r="D49" s="30">
        <f>SUM(D35:D38)+D43+D44</f>
        <v>40</v>
      </c>
      <c r="E49" s="31">
        <f>F49+G49</f>
        <v>12886</v>
      </c>
      <c r="F49" s="30">
        <f>SUM(F35:F38)+F43+F44</f>
        <v>12882</v>
      </c>
      <c r="G49" s="30">
        <f>SUM(G35:G38)+G43+G44</f>
        <v>4</v>
      </c>
      <c r="H49" s="31">
        <f t="shared" si="9"/>
        <v>13393</v>
      </c>
      <c r="I49" s="30">
        <f>SUM(I35:I38)+I43+I44</f>
        <v>13389</v>
      </c>
      <c r="J49" s="30">
        <f>SUM(J35:J38)+J43+J44</f>
        <v>4</v>
      </c>
    </row>
    <row r="50" spans="1:13" ht="24" customHeight="1" thickBot="1" x14ac:dyDescent="0.35">
      <c r="A50" s="48" t="s">
        <v>50</v>
      </c>
      <c r="B50" s="49">
        <f t="shared" ref="B50:J50" si="12">B49-B26</f>
        <v>0</v>
      </c>
      <c r="C50" s="50">
        <f t="shared" si="12"/>
        <v>0</v>
      </c>
      <c r="D50" s="51">
        <f t="shared" si="12"/>
        <v>0</v>
      </c>
      <c r="E50" s="49">
        <f t="shared" si="12"/>
        <v>0</v>
      </c>
      <c r="F50" s="50">
        <f t="shared" si="12"/>
        <v>0</v>
      </c>
      <c r="G50" s="51">
        <f t="shared" si="12"/>
        <v>0</v>
      </c>
      <c r="H50" s="49">
        <f t="shared" si="12"/>
        <v>0</v>
      </c>
      <c r="I50" s="50">
        <f t="shared" si="12"/>
        <v>0</v>
      </c>
      <c r="J50" s="51">
        <f t="shared" si="12"/>
        <v>0</v>
      </c>
      <c r="K50" s="8"/>
      <c r="L50" s="8"/>
      <c r="M50" s="8"/>
    </row>
    <row r="51" spans="1:13" ht="14.4" x14ac:dyDescent="0.3">
      <c r="A51" s="7"/>
      <c r="B51" s="8"/>
      <c r="C51" s="8"/>
      <c r="D51" s="8"/>
      <c r="E51" s="8"/>
      <c r="F51" s="8"/>
      <c r="G51" s="8"/>
      <c r="H51" s="8"/>
      <c r="I51" s="8"/>
      <c r="J51" s="8"/>
    </row>
    <row r="52" spans="1:13" ht="14.4" x14ac:dyDescent="0.3">
      <c r="A52" s="6" t="s">
        <v>45</v>
      </c>
      <c r="B52" s="8"/>
      <c r="C52" s="8"/>
      <c r="D52" s="8"/>
      <c r="E52" s="8"/>
      <c r="F52" s="8"/>
      <c r="G52" s="8"/>
      <c r="H52" s="8"/>
      <c r="I52" s="8"/>
      <c r="J52" s="8"/>
    </row>
    <row r="53" spans="1:13" ht="14.4" x14ac:dyDescent="0.3">
      <c r="A53" s="46" t="s">
        <v>46</v>
      </c>
      <c r="B53" s="8"/>
      <c r="C53" s="8"/>
      <c r="D53" s="8"/>
      <c r="E53" s="8"/>
      <c r="F53" s="8"/>
      <c r="G53" s="8"/>
      <c r="H53" s="8"/>
      <c r="I53" s="8"/>
      <c r="J53" s="8"/>
    </row>
    <row r="54" spans="1:13" ht="14.4" x14ac:dyDescent="0.3">
      <c r="A54" s="4"/>
      <c r="B54" s="8"/>
      <c r="C54" s="8"/>
      <c r="D54" s="8"/>
      <c r="E54" s="8"/>
      <c r="F54" s="8"/>
      <c r="G54" s="8"/>
      <c r="H54" s="8"/>
      <c r="I54" s="8"/>
      <c r="J54" s="8"/>
    </row>
    <row r="55" spans="1:13" ht="14.4" x14ac:dyDescent="0.3">
      <c r="A55" s="27" t="s">
        <v>26</v>
      </c>
      <c r="B55" s="74">
        <v>45604</v>
      </c>
      <c r="C55" s="74"/>
      <c r="E55" s="57"/>
      <c r="H55" s="57"/>
    </row>
    <row r="56" spans="1:13" ht="14.4" x14ac:dyDescent="0.3">
      <c r="A56" s="27" t="s">
        <v>27</v>
      </c>
      <c r="B56" s="43" t="s">
        <v>52</v>
      </c>
    </row>
    <row r="57" spans="1:13" ht="14.4" x14ac:dyDescent="0.3">
      <c r="A57" s="27" t="s">
        <v>28</v>
      </c>
      <c r="B57" s="75">
        <v>474777744</v>
      </c>
      <c r="C57" s="75"/>
      <c r="E57" s="75"/>
      <c r="F57" s="75"/>
      <c r="H57" s="75"/>
      <c r="I57" s="75"/>
    </row>
    <row r="58" spans="1:13" ht="14.4" x14ac:dyDescent="0.3">
      <c r="A58" s="27" t="s">
        <v>29</v>
      </c>
      <c r="B58" s="45" t="s">
        <v>53</v>
      </c>
      <c r="E58" s="45"/>
      <c r="H58" s="45"/>
    </row>
    <row r="59" spans="1:13" ht="14.4" x14ac:dyDescent="0.3">
      <c r="A59" s="27" t="s">
        <v>30</v>
      </c>
      <c r="B59" t="s">
        <v>54</v>
      </c>
    </row>
  </sheetData>
  <mergeCells count="37">
    <mergeCell ref="B55:C55"/>
    <mergeCell ref="B57:C57"/>
    <mergeCell ref="E57:F57"/>
    <mergeCell ref="H57:I57"/>
    <mergeCell ref="D33:D34"/>
    <mergeCell ref="E33:E34"/>
    <mergeCell ref="F33:F34"/>
    <mergeCell ref="G33:G34"/>
    <mergeCell ref="H33:H34"/>
    <mergeCell ref="I33:I34"/>
    <mergeCell ref="A28:J28"/>
    <mergeCell ref="B30:D30"/>
    <mergeCell ref="E30:G30"/>
    <mergeCell ref="H30:J30"/>
    <mergeCell ref="A32:A34"/>
    <mergeCell ref="B32:D32"/>
    <mergeCell ref="E32:G32"/>
    <mergeCell ref="H32:J32"/>
    <mergeCell ref="B33:B34"/>
    <mergeCell ref="C33:C34"/>
    <mergeCell ref="J33:J34"/>
    <mergeCell ref="J6:J7"/>
    <mergeCell ref="A1:J1"/>
    <mergeCell ref="B3:J3"/>
    <mergeCell ref="B4:H4"/>
    <mergeCell ref="A5:A7"/>
    <mergeCell ref="B5:D5"/>
    <mergeCell ref="E5:G5"/>
    <mergeCell ref="H5:J5"/>
    <mergeCell ref="B6:B7"/>
    <mergeCell ref="C6:C7"/>
    <mergeCell ref="D6:D7"/>
    <mergeCell ref="E6:E7"/>
    <mergeCell ref="F6:F7"/>
    <mergeCell ref="G6:G7"/>
    <mergeCell ref="H6:H7"/>
    <mergeCell ref="I6:I7"/>
  </mergeCells>
  <hyperlinks>
    <hyperlink ref="B58" r:id="rId1" xr:uid="{00000000-0004-0000-0000-000000000000}"/>
  </hyperlinks>
  <printOptions horizontalCentered="1"/>
  <pageMargins left="0" right="0" top="0.51181102362204722" bottom="0.39370078740157483" header="0.51181102362204722" footer="0.39370078740157483"/>
  <pageSetup paperSize="9" scale="78" orientation="portrait" r:id="rId2"/>
  <headerFooter alignWithMargins="0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FP 2025</vt:lpstr>
      <vt:lpstr>'FP 2025'!Oblast_tisku</vt:lpstr>
    </vt:vector>
  </TitlesOfParts>
  <Company>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Kvapilova.k</dc:creator>
  <cp:lastModifiedBy>Kateřina Svobodová</cp:lastModifiedBy>
  <cp:lastPrinted>2024-11-11T06:57:38Z</cp:lastPrinted>
  <dcterms:created xsi:type="dcterms:W3CDTF">2005-09-19T08:26:29Z</dcterms:created>
  <dcterms:modified xsi:type="dcterms:W3CDTF">2024-11-11T09:57:42Z</dcterms:modified>
</cp:coreProperties>
</file>